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ser02\Desktop\R6.1【公営企業に係る経営比較分析表（令和４年度決算）の分析等について】\"/>
    </mc:Choice>
  </mc:AlternateContent>
  <xr:revisionPtr revIDLastSave="0" documentId="13_ncr:1_{7EB1727A-DFF6-4FF3-9F8E-021A8B6D1BD6}" xr6:coauthVersionLast="47" xr6:coauthVersionMax="47" xr10:uidLastSave="{00000000-0000-0000-0000-000000000000}"/>
  <workbookProtection workbookAlgorithmName="SHA-512" workbookHashValue="H5/7O16S9SxViKROwioOnCyvUizeX89mTx2Fz0t+a6PEj7nn89j+fDmIkGsQ+dqzk5rJKfdcktxymxToE9v7sg==" workbookSaltValue="Z0+zZnNxTi+R0dsubQwBw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AL10" i="4"/>
  <c r="W10" i="4"/>
  <c r="P10" i="4"/>
  <c r="I10" i="4"/>
  <c r="B10" i="4"/>
  <c r="BB8" i="4"/>
  <c r="AT8" i="4"/>
  <c r="AL8" i="4"/>
  <c r="AD8" i="4"/>
  <c r="W8" i="4"/>
  <c r="P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<sst xmlns="http://schemas.openxmlformats.org/spreadsheetml/2006/main" count="233" uniqueCount="117">
  <si>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</si>
  <si>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</si>
  <si>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</si>
  <si>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</si>
  <si>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</si>
  <si>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</si>
  <si>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</si>
  <si>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</si>
  <si>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</si>
  <si>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</si>
  <si>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</si>
  <si>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</si>
  <si>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</si>
  <si>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</si>
  <si>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</si>
  <si>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</si>
  <si>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</si>
  <si>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</si>
  <si>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</si>
  <si>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</si>
  <si>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</si>
  <si>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</si>
  <si>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</si>
  <si>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</si>
  <si>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</si>
  <si>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</si>
  <si>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</si>
  <si>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</si>
  <si>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</si>
  <si>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</si>
  <si>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</si>
  <si>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</si>
  <si>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</si>
  <si>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</si>
  <si>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</si>
  <si>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</si>
  <si>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</si>
  <si>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</si>
  <si>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</si>
  <si>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</si>
  <si>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</si>
  <si>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</si>
  <si>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</si>
  <si>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</si>
  <si>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</si>
  <si>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</si>
  <si>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</si>
  <si>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</si>
  <si>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</si>
  <si>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</si>
  <si>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</si>
  <si>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</si>
  <si>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</si>
  <si>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</si>
  <si>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</si>
  <si>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</si>
  <si>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</si>
  <si>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</si>
  <si>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</si>
  <si>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</si>
  <si>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</si>
  <si>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</si>
  <si>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</si>
  <si>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</si>
  <si>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</si>
  <si>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</si>
  <si>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</si>
  <si>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</si>
  <si>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</si>
  <si>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</si>
  <si>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</si>
  <si>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</si>
  <si>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</si>
  <si>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</si>
  <si>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</si>
  <si>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</si>
  <si>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</si>
  <si>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</si>
  <si>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</si>
  <si>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</si>
  <si>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</si>
  <si>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</si>
  <si>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</si>
  <si>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</si>
  <si>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</si>
  <si>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</si>
  <si>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</si>
  <si>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</si>
  <si>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</si>
  <si>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</si>
  <si>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</si>
  <si>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</si>
  <si>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</si>
  <si>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</si>
  <si>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</si>
  <si>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</si>
  <si>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</si>
  <si>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</si>
  <si>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</si>
  <si>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</si>
  <si>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</si>
  <si>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</si>
  <si>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</si>
  <si>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</si>
  <si>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</si>
  <si>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</si>
  <si>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</si>
  <si>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</si>
  <si>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</si>
  <si>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</si>
  <si>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</si>
  <si>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</si>
  <si>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</si>
  <si>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</si>
  <si>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集落内ではＨ１５年度、集落外ではＨ９以前に布設されており既に２０年以上が経過していたが、集落内の耐震化促進に向け管路更新工事を行った。今後も継続して行うため、更新率向上に期待したい。</t>
    <phoneticPr fontId="4"/>
  </si>
  <si>
    <t>昨年同様、管路更新工事等総費用の増加の影響により経営状態は良いとは言えないが、引き続き経営改善に向け取り組んでいく。Ｒ６年度に沖縄本島周辺離島水道広域化による県企業局からの受水や法適適用化に向けて取り組む必要がある事から同時に経営健全化を推進していく。</t>
    <phoneticPr fontId="4"/>
  </si>
  <si>
    <t>①収益的収支比率について引き続き類似団体平均値を僅かながら上回ったが、予定していた工事が繰越となったことが主な要因と考えられる。今後も経営改善に向けた取組を継続していく。　　　　　　　　　　　　　　　　　　　　　　　　　　　　　　④企業債残高対給水収益比率については企業債残高が減少傾向だが、管路更新や法適用化によって企業債が今後増加していく為、経営改善を適切に行っていく。　　　　　　　　　　　⑤料金回収率については総費用額の増加、基本料金免除事業による料金収入の減少により左記当該地となった。費用抑制を継続しつつ料金改定の是非を諮っていく。　　　　　　　　　　　　　　　　　　　　　　　⑥給水原価については前述のとおり総費用の増加により著しく高い数値となった為、施設維持管理等適切に行っていく。　　　　　　　　　　　　　　　　　　　　　⑦施設利用率については、県企業局からの受水を予定していることから、著しい利用率の低下をしないよう図りたい。　　　　　　　　　　　　　　　　　　　　　　　　　　　　　　⑧有収率については今後も漏水調査や管路更新等対策を講じていく。</t>
    <rPh sb="35" eb="37">
      <t>ヨテイ</t>
    </rPh>
    <rPh sb="41" eb="43">
      <t>コウジ</t>
    </rPh>
    <rPh sb="44" eb="46">
      <t>クリコシ</t>
    </rPh>
    <rPh sb="53" eb="54">
      <t>オモ</t>
    </rPh>
    <rPh sb="55" eb="57">
      <t>ヨウイン</t>
    </rPh>
    <rPh sb="58" eb="59">
      <t>カンガ</t>
    </rPh>
    <rPh sb="209" eb="212">
      <t>ソウヒヨウ</t>
    </rPh>
    <rPh sb="212" eb="213">
      <t>ガク</t>
    </rPh>
    <rPh sb="258" eb="260">
      <t>リョウキン</t>
    </rPh>
    <rPh sb="260" eb="262">
      <t>カイテイ</t>
    </rPh>
    <rPh sb="263" eb="265">
      <t>ゼヒ</t>
    </rPh>
    <rPh sb="266" eb="267">
      <t>ハカ</t>
    </rPh>
    <rPh sb="382" eb="383">
      <t>ケン</t>
    </rPh>
    <rPh sb="383" eb="385">
      <t>キギョウ</t>
    </rPh>
    <rPh sb="385" eb="386">
      <t>キョク</t>
    </rPh>
    <rPh sb="389" eb="391">
      <t>ジュスイ</t>
    </rPh>
    <rPh sb="392" eb="394">
      <t>ヨテイ</t>
    </rPh>
    <rPh sb="403" eb="404">
      <t>イチジル</t>
    </rPh>
    <rPh sb="406" eb="408">
      <t>リヨウ</t>
    </rPh>
    <rPh sb="408" eb="409">
      <t>リツ</t>
    </rPh>
    <rPh sb="410" eb="412">
      <t>テイカ</t>
    </rPh>
    <rPh sb="418" eb="419">
      <t>ハカ</t>
    </rPh>
    <rPh sb="462" eb="464">
      <t>コンゴ</t>
    </rPh>
    <rPh sb="465" eb="467">
      <t>ロウスイ</t>
    </rPh>
    <rPh sb="467" eb="469">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</si>
</sst>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EC-489E-A34E-EFF02BC8389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FBEC-489E-A34E-EFF02BC8389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52.1</c:v>
                </c:pt>
                <c:pt idx="1">
                  <c:v>49.56</c:v>
                </c:pt>
                <c:pt idx="2">
                  <c:v>50.87</c:v>
                </c:pt>
                <c:pt idx="3">
                  <c:v>55.47</c:v>
                </c:pt>
                <c:pt idx="4">
                  <c:v>44.47</c:v>
                </c:pt>
              </c:numCache>
            </c:numRef>
          </c:val>
          <c:extLst>
            <c:ext xmlns:c16="http://schemas.microsoft.com/office/drawing/2014/chart" uri="{C3380CC4-5D6E-409C-BE32-E72D297353CC}">
              <c16:uniqueId val="{00000000-28CD-4ED2-89E4-FD1A28BD953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28CD-4ED2-89E4-FD1A28BD953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79.91</c:v>
                </c:pt>
                <c:pt idx="1">
                  <c:v>79.5</c:v>
                </c:pt>
                <c:pt idx="2">
                  <c:v>68.81</c:v>
                </c:pt>
                <c:pt idx="3">
                  <c:v>65.44</c:v>
                </c:pt>
                <c:pt idx="4">
                  <c:v>90.11</c:v>
                </c:pt>
              </c:numCache>
            </c:numRef>
          </c:val>
          <c:extLst>
            <c:ext xmlns:c16="http://schemas.microsoft.com/office/drawing/2014/chart" uri="{C3380CC4-5D6E-409C-BE32-E72D297353CC}">
              <c16:uniqueId val="{00000000-9EC4-477D-8D77-8F5C940A9D9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9EC4-477D-8D77-8F5C940A9D9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66.319999999999993</c:v>
                </c:pt>
                <c:pt idx="1">
                  <c:v>72.27</c:v>
                </c:pt>
                <c:pt idx="2">
                  <c:v>77.36</c:v>
                </c:pt>
                <c:pt idx="3">
                  <c:v>73.23</c:v>
                </c:pt>
                <c:pt idx="4">
                  <c:v>89.83</c:v>
                </c:pt>
              </c:numCache>
            </c:numRef>
          </c:val>
          <c:extLst>
            <c:ext xmlns:c16="http://schemas.microsoft.com/office/drawing/2014/chart" uri="{C3380CC4-5D6E-409C-BE32-E72D297353CC}">
              <c16:uniqueId val="{00000000-007A-40A6-9B97-184F7EB6652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007A-40A6-9B97-184F7EB6652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CB-4044-BEF2-CF04222924D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CB-4044-BEF2-CF04222924D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0D-4B16-9311-831E2610842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0D-4B16-9311-831E2610842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FB-487C-AE1C-91201DB09EB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FB-487C-AE1C-91201DB09EB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DE-4D35-BC98-3639D2330B1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DE-4D35-BC98-3639D2330B1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1017.38</c:v>
                </c:pt>
                <c:pt idx="1">
                  <c:v>841.59</c:v>
                </c:pt>
                <c:pt idx="2">
                  <c:v>985.02</c:v>
                </c:pt>
                <c:pt idx="3">
                  <c:v>999.19</c:v>
                </c:pt>
                <c:pt idx="4">
                  <c:v>1077.56</c:v>
                </c:pt>
              </c:numCache>
            </c:numRef>
          </c:val>
          <c:extLst>
            <c:ext xmlns:c16="http://schemas.microsoft.com/office/drawing/2014/chart" uri="{C3380CC4-5D6E-409C-BE32-E72D297353CC}">
              <c16:uniqueId val="{00000000-B451-4B9D-9722-3197E39FB93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B451-4B9D-9722-3197E39FB93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38.29</c:v>
                </c:pt>
                <c:pt idx="1">
                  <c:v>38.479999999999997</c:v>
                </c:pt>
                <c:pt idx="2">
                  <c:v>39.44</c:v>
                </c:pt>
                <c:pt idx="3">
                  <c:v>22.04</c:v>
                </c:pt>
                <c:pt idx="4">
                  <c:v>20.22</c:v>
                </c:pt>
              </c:numCache>
            </c:numRef>
          </c:val>
          <c:extLst>
            <c:ext xmlns:c16="http://schemas.microsoft.com/office/drawing/2014/chart" uri="{C3380CC4-5D6E-409C-BE32-E72D297353CC}">
              <c16:uniqueId val="{00000000-0926-40B2-9E8F-50D4C0A822C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0926-40B2-9E8F-50D4C0A822C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656.19</c:v>
                </c:pt>
                <c:pt idx="1">
                  <c:v>669.81</c:v>
                </c:pt>
                <c:pt idx="2">
                  <c:v>668.05</c:v>
                </c:pt>
                <c:pt idx="3">
                  <c:v>1037.3599999999999</c:v>
                </c:pt>
                <c:pt idx="4">
                  <c:v>975.72</c:v>
                </c:pt>
              </c:numCache>
            </c:numRef>
          </c:val>
          <c:extLst>
            <c:ext xmlns:c16="http://schemas.microsoft.com/office/drawing/2014/chart" uri="{C3380CC4-5D6E-409C-BE32-E72D297353CC}">
              <c16:uniqueId val="{00000000-1145-4F31-8969-0517B727C90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1145-4F31-8969-0517B727C90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沖縄県　渡嘉敷村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695</v>
      </c>
      <c r="AM8" s="55"/>
      <c r="AN8" s="55"/>
      <c r="AO8" s="55"/>
      <c r="AP8" s="55"/>
      <c r="AQ8" s="55"/>
      <c r="AR8" s="55"/>
      <c r="AS8" s="55"/>
      <c r="AT8" s="45">
        <f>データ!$S$6</f>
        <v>19.23</v>
      </c>
      <c r="AU8" s="45"/>
      <c r="AV8" s="45"/>
      <c r="AW8" s="45"/>
      <c r="AX8" s="45"/>
      <c r="AY8" s="45"/>
      <c r="AZ8" s="45"/>
      <c r="BA8" s="45"/>
      <c r="BB8" s="45">
        <f>データ!$T$6</f>
        <v>36.14</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55">
        <f>データ!$Q$6</f>
        <v>4002</v>
      </c>
      <c r="X10" s="55"/>
      <c r="Y10" s="55"/>
      <c r="Z10" s="55"/>
      <c r="AA10" s="55"/>
      <c r="AB10" s="55"/>
      <c r="AC10" s="55"/>
      <c r="AD10" s="2"/>
      <c r="AE10" s="2"/>
      <c r="AF10" s="2"/>
      <c r="AG10" s="2"/>
      <c r="AH10" s="2"/>
      <c r="AI10" s="2"/>
      <c r="AJ10" s="2"/>
      <c r="AK10" s="2"/>
      <c r="AL10" s="55">
        <f>データ!$U$6</f>
        <v>658</v>
      </c>
      <c r="AM10" s="55"/>
      <c r="AN10" s="55"/>
      <c r="AO10" s="55"/>
      <c r="AP10" s="55"/>
      <c r="AQ10" s="55"/>
      <c r="AR10" s="55"/>
      <c r="AS10" s="55"/>
      <c r="AT10" s="45">
        <f>データ!$V$6</f>
        <v>0.4</v>
      </c>
      <c r="AU10" s="45"/>
      <c r="AV10" s="45"/>
      <c r="AW10" s="45"/>
      <c r="AX10" s="45"/>
      <c r="AY10" s="45"/>
      <c r="AZ10" s="45"/>
      <c r="BA10" s="45"/>
      <c r="BB10" s="45">
        <f>データ!$W$6</f>
        <v>1645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yTEBwhf3a+WvX9XOBmOyyWv/cKJ9/cd6W9rRIvm3YUPr7CZJBRdYI+1UwDZcIf5xLmkzTXHGiKNsmYthRAociQ==" saltValue="2EUqiA0njsJ249dQOOegh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473537</v>
      </c>
      <c r="D6" s="20">
        <f t="shared" si="3"/>
        <v>47</v>
      </c>
      <c r="E6" s="20">
        <f t="shared" si="3"/>
        <v>1</v>
      </c>
      <c r="F6" s="20">
        <f t="shared" si="3"/>
        <v>0</v>
      </c>
      <c r="G6" s="20">
        <f t="shared" si="3"/>
        <v>0</v>
      </c>
      <c r="H6" s="20" t="str">
        <f t="shared" si="3"/>
        <v>沖縄県　渡嘉敷村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4002</v>
      </c>
      <c r="R6" s="21">
        <f t="shared" si="3"/>
        <v>695</v>
      </c>
      <c r="S6" s="21">
        <f t="shared" si="3"/>
        <v>19.23</v>
      </c>
      <c r="T6" s="21">
        <f t="shared" si="3"/>
        <v>36.14</v>
      </c>
      <c r="U6" s="21">
        <f t="shared" si="3"/>
        <v>658</v>
      </c>
      <c r="V6" s="21">
        <f t="shared" si="3"/>
        <v>0.4</v>
      </c>
      <c r="W6" s="21">
        <f t="shared" si="3"/>
        <v>1645</v>
      </c>
      <c r="X6" s="22">
        <f>IF(X7="",NA(),X7)</f>
        <v>66.319999999999993</v>
      </c>
      <c r="Y6" s="22">
        <f t="shared" ref="Y6:AG6" si="4">IF(Y7="",NA(),Y7)</f>
        <v>72.27</v>
      </c>
      <c r="Z6" s="22">
        <f t="shared" si="4"/>
        <v>77.36</v>
      </c>
      <c r="AA6" s="22">
        <f t="shared" si="4"/>
        <v>73.23</v>
      </c>
      <c r="AB6" s="22">
        <f t="shared" si="4"/>
        <v>89.83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1017.38</v>
      </c>
      <c r="BF6" s="22">
        <f t="shared" ref="BF6:BN6" si="7">IF(BF7="",NA(),BF7)</f>
        <v>841.59</v>
      </c>
      <c r="BG6" s="22">
        <f t="shared" si="7"/>
        <v>985.02</v>
      </c>
      <c r="BH6" s="22">
        <f t="shared" si="7"/>
        <v>999.19</v>
      </c>
      <c r="BI6" s="22">
        <f t="shared" si="7"/>
        <v>1077.56</v>
      </c>
      <c r="BJ6" s="22">
        <f t="shared" si="7"/>
        <v>1274.21</v>
      </c>
      <c r="BK6" s="22">
        <f t="shared" si="7"/>
        <v>1183.92</v>
      </c>
      <c r="BL6" s="22">
        <f t="shared" si="7"/>
        <v>1128.72</v>
      </c>
      <c r="BM6" s="22">
        <f t="shared" si="7"/>
        <v>1125.25</v>
      </c>
      <c r="BN6" s="22">
        <f t="shared" si="7"/>
        <v>1157.05</v>
      </c>
      <c r="BO6" s="21" t="str">
        <f>IF(BO7="","",IF(BO7="-","【-】","【"&amp;SUBSTITUTE(TEXT(BO7,"#,##0.00"),"-","△")&amp;"】"))</f>
        <v>【982.48】</v>
      </c>
      <c r="BP6" s="22">
        <f>IF(BP7="",NA(),BP7)</f>
        <v>38.29</v>
      </c>
      <c r="BQ6" s="22">
        <f t="shared" ref="BQ6:BY6" si="8">IF(BQ7="",NA(),BQ7)</f>
        <v>38.479999999999997</v>
      </c>
      <c r="BR6" s="22">
        <f t="shared" si="8"/>
        <v>39.44</v>
      </c>
      <c r="BS6" s="22">
        <f t="shared" si="8"/>
        <v>22.04</v>
      </c>
      <c r="BT6" s="22">
        <f t="shared" si="8"/>
        <v>20.22</v>
      </c>
      <c r="BU6" s="22">
        <f t="shared" si="8"/>
        <v>41.25</v>
      </c>
      <c r="BV6" s="22">
        <f t="shared" si="8"/>
        <v>42.5</v>
      </c>
      <c r="BW6" s="22">
        <f t="shared" si="8"/>
        <v>41.84</v>
      </c>
      <c r="BX6" s="22">
        <f t="shared" si="8"/>
        <v>41.44</v>
      </c>
      <c r="BY6" s="22">
        <f t="shared" si="8"/>
        <v>37.65</v>
      </c>
      <c r="BZ6" s="21" t="str">
        <f>IF(BZ7="","",IF(BZ7="-","【-】","【"&amp;SUBSTITUTE(TEXT(BZ7,"#,##0.00"),"-","△")&amp;"】"))</f>
        <v>【50.61】</v>
      </c>
      <c r="CA6" s="22">
        <f>IF(CA7="",NA(),CA7)</f>
        <v>656.19</v>
      </c>
      <c r="CB6" s="22">
        <f t="shared" ref="CB6:CJ6" si="9">IF(CB7="",NA(),CB7)</f>
        <v>669.81</v>
      </c>
      <c r="CC6" s="22">
        <f t="shared" si="9"/>
        <v>668.05</v>
      </c>
      <c r="CD6" s="22">
        <f t="shared" si="9"/>
        <v>1037.3599999999999</v>
      </c>
      <c r="CE6" s="22">
        <f t="shared" si="9"/>
        <v>975.72</v>
      </c>
      <c r="CF6" s="22">
        <f t="shared" si="9"/>
        <v>383.25</v>
      </c>
      <c r="CG6" s="22">
        <f t="shared" si="9"/>
        <v>377.72</v>
      </c>
      <c r="CH6" s="22">
        <f t="shared" si="9"/>
        <v>390.47</v>
      </c>
      <c r="CI6" s="22">
        <f t="shared" si="9"/>
        <v>403.61</v>
      </c>
      <c r="CJ6" s="22">
        <f t="shared" si="9"/>
        <v>442.82</v>
      </c>
      <c r="CK6" s="21" t="str">
        <f>IF(CK7="","",IF(CK7="-","【-】","【"&amp;SUBSTITUTE(TEXT(CK7,"#,##0.00"),"-","△")&amp;"】"))</f>
        <v>【320.83】</v>
      </c>
      <c r="CL6" s="22">
        <f>IF(CL7="",NA(),CL7)</f>
        <v>52.1</v>
      </c>
      <c r="CM6" s="22">
        <f t="shared" ref="CM6:CU6" si="10">IF(CM7="",NA(),CM7)</f>
        <v>49.56</v>
      </c>
      <c r="CN6" s="22">
        <f t="shared" si="10"/>
        <v>50.87</v>
      </c>
      <c r="CO6" s="22">
        <f t="shared" si="10"/>
        <v>55.47</v>
      </c>
      <c r="CP6" s="22">
        <f t="shared" si="10"/>
        <v>44.47</v>
      </c>
      <c r="CQ6" s="22">
        <f t="shared" si="10"/>
        <v>48.26</v>
      </c>
      <c r="CR6" s="22">
        <f t="shared" si="10"/>
        <v>48.01</v>
      </c>
      <c r="CS6" s="22">
        <f t="shared" si="10"/>
        <v>49.08</v>
      </c>
      <c r="CT6" s="22">
        <f t="shared" si="10"/>
        <v>51.46</v>
      </c>
      <c r="CU6" s="22">
        <f t="shared" si="10"/>
        <v>51.84</v>
      </c>
      <c r="CV6" s="21" t="str">
        <f>IF(CV7="","",IF(CV7="-","【-】","【"&amp;SUBSTITUTE(TEXT(CV7,"#,##0.00"),"-","△")&amp;"】"))</f>
        <v>【56.15】</v>
      </c>
      <c r="CW6" s="22">
        <f>IF(CW7="",NA(),CW7)</f>
        <v>79.91</v>
      </c>
      <c r="CX6" s="22">
        <f t="shared" ref="CX6:DF6" si="11">IF(CX7="",NA(),CX7)</f>
        <v>79.5</v>
      </c>
      <c r="CY6" s="22">
        <f t="shared" si="11"/>
        <v>68.81</v>
      </c>
      <c r="CZ6" s="22">
        <f t="shared" si="11"/>
        <v>65.44</v>
      </c>
      <c r="DA6" s="22">
        <f t="shared" si="11"/>
        <v>90.11</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473537</v>
      </c>
      <c r="D7" s="24">
        <v>47</v>
      </c>
      <c r="E7" s="24">
        <v>1</v>
      </c>
      <c r="F7" s="24">
        <v>0</v>
      </c>
      <c r="G7" s="24">
        <v>0</v>
      </c>
      <c r="H7" s="24" t="s">
        <v>95</v>
      </c>
      <c r="I7" s="24" t="s">
        <v>96</v>
      </c>
      <c r="J7" s="24" t="s">
        <v>97</v>
      </c>
      <c r="K7" s="24" t="s">
        <v>98</v>
      </c>
      <c r="L7" s="24" t="s">
        <v>99</v>
      </c>
      <c r="M7" s="24" t="s">
        <v>100</v>
      </c>
      <c r="N7" s="25" t="s">
        <v>101</v>
      </c>
      <c r="O7" s="25" t="s">
        <v>102</v>
      </c>
      <c r="P7" s="25">
        <v>100</v>
      </c>
      <c r="Q7" s="25">
        <v>4002</v>
      </c>
      <c r="R7" s="25">
        <v>695</v>
      </c>
      <c r="S7" s="25">
        <v>19.23</v>
      </c>
      <c r="T7" s="25">
        <v>36.14</v>
      </c>
      <c r="U7" s="25">
        <v>658</v>
      </c>
      <c r="V7" s="25">
        <v>0.4</v>
      </c>
      <c r="W7" s="25">
        <v>1645</v>
      </c>
      <c r="X7" s="25">
        <v>66.319999999999993</v>
      </c>
      <c r="Y7" s="25">
        <v>72.27</v>
      </c>
      <c r="Z7" s="25">
        <v>77.36</v>
      </c>
      <c r="AA7" s="25">
        <v>73.23</v>
      </c>
      <c r="AB7" s="25">
        <v>89.83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1017.38</v>
      </c>
      <c r="BF7" s="25">
        <v>841.59</v>
      </c>
      <c r="BG7" s="25">
        <v>985.02</v>
      </c>
      <c r="BH7" s="25">
        <v>999.19</v>
      </c>
      <c r="BI7" s="25">
        <v>1077.56</v>
      </c>
      <c r="BJ7" s="25">
        <v>1274.21</v>
      </c>
      <c r="BK7" s="25">
        <v>1183.92</v>
      </c>
      <c r="BL7" s="25">
        <v>1128.72</v>
      </c>
      <c r="BM7" s="25">
        <v>1125.25</v>
      </c>
      <c r="BN7" s="25">
        <v>1157.05</v>
      </c>
      <c r="BO7" s="25">
        <v>982.48</v>
      </c>
      <c r="BP7" s="25">
        <v>38.29</v>
      </c>
      <c r="BQ7" s="25">
        <v>38.479999999999997</v>
      </c>
      <c r="BR7" s="25">
        <v>39.44</v>
      </c>
      <c r="BS7" s="25">
        <v>22.04</v>
      </c>
      <c r="BT7" s="25">
        <v>20.22</v>
      </c>
      <c r="BU7" s="25">
        <v>41.25</v>
      </c>
      <c r="BV7" s="25">
        <v>42.5</v>
      </c>
      <c r="BW7" s="25">
        <v>41.84</v>
      </c>
      <c r="BX7" s="25">
        <v>41.44</v>
      </c>
      <c r="BY7" s="25">
        <v>37.65</v>
      </c>
      <c r="BZ7" s="25">
        <v>50.61</v>
      </c>
      <c r="CA7" s="25">
        <v>656.19</v>
      </c>
      <c r="CB7" s="25">
        <v>669.81</v>
      </c>
      <c r="CC7" s="25">
        <v>668.05</v>
      </c>
      <c r="CD7" s="25">
        <v>1037.3599999999999</v>
      </c>
      <c r="CE7" s="25">
        <v>975.72</v>
      </c>
      <c r="CF7" s="25">
        <v>383.25</v>
      </c>
      <c r="CG7" s="25">
        <v>377.72</v>
      </c>
      <c r="CH7" s="25">
        <v>390.47</v>
      </c>
      <c r="CI7" s="25">
        <v>403.61</v>
      </c>
      <c r="CJ7" s="25">
        <v>442.82</v>
      </c>
      <c r="CK7" s="25">
        <v>320.83</v>
      </c>
      <c r="CL7" s="25">
        <v>52.1</v>
      </c>
      <c r="CM7" s="25">
        <v>49.56</v>
      </c>
      <c r="CN7" s="25">
        <v>50.87</v>
      </c>
      <c r="CO7" s="25">
        <v>55.47</v>
      </c>
      <c r="CP7" s="25">
        <v>44.47</v>
      </c>
      <c r="CQ7" s="25">
        <v>48.26</v>
      </c>
      <c r="CR7" s="25">
        <v>48.01</v>
      </c>
      <c r="CS7" s="25">
        <v>49.08</v>
      </c>
      <c r="CT7" s="25">
        <v>51.46</v>
      </c>
      <c r="CU7" s="25">
        <v>51.84</v>
      </c>
      <c r="CV7" s="25">
        <v>56.15</v>
      </c>
      <c r="CW7" s="25">
        <v>79.91</v>
      </c>
      <c r="CX7" s="25">
        <v>79.5</v>
      </c>
      <c r="CY7" s="25">
        <v>68.81</v>
      </c>
      <c r="CZ7" s="25">
        <v>65.44</v>
      </c>
      <c r="DA7" s="25">
        <v>90.11</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2023-12-05T01:08:03Z</dcterms:created>
  <dcterms:modified xsi:type="dcterms:W3CDTF">2024-02-08T02:05:14Z</dcterms:modified>
  <cp:category/>
</cp:coreProperties>
</file>